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5600" yWindow="-460" windowWidth="32000" windowHeight="18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G5" i="1"/>
  <c r="H5" i="1"/>
  <c r="N5" i="1"/>
  <c r="B8" i="1"/>
  <c r="I7" i="1"/>
  <c r="B7" i="1"/>
  <c r="B6" i="1"/>
  <c r="G6" i="1"/>
  <c r="H6" i="1"/>
  <c r="K6" i="1"/>
  <c r="N6" i="1"/>
  <c r="G7" i="1"/>
  <c r="H7" i="1"/>
  <c r="K7" i="1"/>
  <c r="N7" i="1"/>
  <c r="G8" i="1"/>
  <c r="H8" i="1"/>
  <c r="K8" i="1"/>
  <c r="N8" i="1"/>
  <c r="G9" i="1"/>
  <c r="K9" i="1"/>
  <c r="N9" i="1"/>
  <c r="K5" i="1"/>
  <c r="G10" i="1"/>
  <c r="H10" i="1"/>
  <c r="G11" i="1"/>
  <c r="H11" i="1"/>
  <c r="K11" i="1"/>
  <c r="N11" i="1"/>
</calcChain>
</file>

<file path=xl/sharedStrings.xml><?xml version="1.0" encoding="utf-8"?>
<sst xmlns="http://schemas.openxmlformats.org/spreadsheetml/2006/main" count="43" uniqueCount="39">
  <si>
    <t>Event showbag</t>
  </si>
  <si>
    <t>Facebook page</t>
  </si>
  <si>
    <t>Newsletter</t>
  </si>
  <si>
    <t xml:space="preserve"> </t>
  </si>
  <si>
    <t>Newspaper is @ 2,500 readership. Estimate 25% see the ad.</t>
  </si>
  <si>
    <t>Local paper editorial</t>
  </si>
  <si>
    <t>1 hour to load content</t>
  </si>
  <si>
    <t>Website - event page</t>
  </si>
  <si>
    <r>
      <t xml:space="preserve">Asking for?.  </t>
    </r>
    <r>
      <rPr>
        <sz val="12"/>
        <rFont val="Calibri"/>
        <scheme val="minor"/>
      </rPr>
      <t>Note if this is below the cost of 'Brand Impression Value' column check that it is feasible</t>
    </r>
  </si>
  <si>
    <t>Should an 'exclusive' / 'highly engaged/motivated audience' metric be applied? E.g 10% on BIV?</t>
  </si>
  <si>
    <t>Profit</t>
  </si>
  <si>
    <t>Details</t>
  </si>
  <si>
    <t xml:space="preserve">Costs for you </t>
  </si>
  <si>
    <t>Brand Impression Value (BIV)</t>
  </si>
  <si>
    <r>
      <t xml:space="preserve">Number of </t>
    </r>
    <r>
      <rPr>
        <b/>
        <sz val="12"/>
        <color theme="1"/>
        <rFont val="Calibri"/>
        <family val="2"/>
        <scheme val="minor"/>
      </rPr>
      <t>Impressions</t>
    </r>
    <r>
      <rPr>
        <sz val="9"/>
        <color theme="1"/>
        <rFont val="Calibri"/>
        <scheme val="minor"/>
      </rPr>
      <t xml:space="preserve"> (based on ACTUAL eyes on brand)</t>
    </r>
  </si>
  <si>
    <r>
      <t xml:space="preserve">$ per BI </t>
    </r>
    <r>
      <rPr>
        <b/>
        <sz val="8"/>
        <color theme="1"/>
        <rFont val="Calibri"/>
        <scheme val="minor"/>
      </rPr>
      <t>(actual or assumed value).  Assumed value 25c direct print and 15c online</t>
    </r>
  </si>
  <si>
    <t>Advertising / Readership / Viewers / Social media likes / Page views</t>
  </si>
  <si>
    <t>Marketing Collateral / Advertising Medium</t>
  </si>
  <si>
    <t>ULTIMATE METRIC - think your return on investment! You need to make money on this!</t>
  </si>
  <si>
    <t>Hard Metric - think ACTUAL eyes on the brand</t>
  </si>
  <si>
    <t>Your partnership package includes a 12 week marketing campaign with 50,000 brand impressions valued at $25,000.</t>
  </si>
  <si>
    <t>Example:</t>
  </si>
  <si>
    <t>____ (longest lifespan for that sponsorship package) campaign with _____ Brand Impressions valued at $________.</t>
  </si>
  <si>
    <t>Foundation of Pitch:</t>
  </si>
  <si>
    <t>one page</t>
  </si>
  <si>
    <r>
      <t xml:space="preserve">Lifespan </t>
    </r>
    <r>
      <rPr>
        <sz val="12"/>
        <color theme="1"/>
        <rFont val="Calibri"/>
        <family val="2"/>
        <scheme val="minor"/>
      </rPr>
      <t xml:space="preserve">(number of days or number of items) </t>
    </r>
  </si>
  <si>
    <t>1 hour to co-ordinate</t>
  </si>
  <si>
    <t>Daily newspaper</t>
  </si>
  <si>
    <t>Targeted monthly printed newspaper</t>
  </si>
  <si>
    <t>250 distributed and has readership of 1.15 per household</t>
  </si>
  <si>
    <t>1 hour to co-ordinate sponsor story x 2 stories</t>
  </si>
  <si>
    <t>Highly targeted. Has a 21 day lifespan in household</t>
  </si>
  <si>
    <t>12% facebook engagement rate (12% of friend numbers)</t>
  </si>
  <si>
    <t>Highly targeted.  Double engagement rate than that of other facebook pages averaging 6%</t>
  </si>
  <si>
    <t>4 days of event and assuming an average of 6 days post-event use</t>
  </si>
  <si>
    <t>1 hour to co-ordinate printer etc.</t>
  </si>
  <si>
    <t>Calculated fields do not modify</t>
  </si>
  <si>
    <t>The target market (personas) would be included in the pitch and you would emphasise the audience engagement % also if it's a good stat.</t>
  </si>
  <si>
    <t>550 per month view the web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</si>
</sst>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9"/>
      <color theme="1"/>
      <name val="Calibri"/>
      <scheme val="minor"/>
    </font>
    <font>
      <b/>
      <sz val="8"/>
      <color theme="1"/>
      <name val="Calibri"/>
      <scheme val="minor"/>
    </font>
    <font>
      <b/>
      <i/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6" fontId="0" fillId="2" borderId="1" xfId="0" applyNumberFormat="1" applyFill="1" applyBorder="1" applyAlignment="1">
      <alignment horizontal="center" vertical="center" wrapText="1"/>
    </xf>
    <xf numFmtId="6" fontId="0" fillId="0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3" borderId="0" xfId="3" applyFont="1" applyFill="1"/>
    <xf numFmtId="0" fontId="0" fillId="3" borderId="0" xfId="0" applyFont="1" applyFill="1"/>
    <xf numFmtId="0" fontId="9" fillId="3" borderId="0" xfId="0" applyFont="1" applyFill="1"/>
    <xf numFmtId="44" fontId="3" fillId="2" borderId="1" xfId="1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0" xfId="0" applyFont="1" applyFill="1" applyAlignment="1"/>
  </cellXfs>
  <cellStyles count="9">
    <cellStyle name="Comma 2" xfId="4"/>
    <cellStyle name="Currency" xfId="1" builtinId="4"/>
    <cellStyle name="Currency 2" xfId="2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Normal" xfId="0" builtinId="0"/>
    <cellStyle name="Normal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G1" zoomScale="200" zoomScaleNormal="200" zoomScalePageLayoutView="200" workbookViewId="0">
      <pane ySplit="4" topLeftCell="A9" activePane="bottomLeft" state="frozen"/>
      <selection activeCell="G1" sqref="G1"/>
      <selection pane="bottomLeft" activeCell="I11" sqref="I11"/>
    </sheetView>
  </sheetViews>
  <sheetFormatPr baseColWidth="10" defaultRowHeight="15" x14ac:dyDescent="0"/>
  <cols>
    <col min="2" max="2" width="20.5" customWidth="1"/>
    <col min="3" max="3" width="13" customWidth="1"/>
    <col min="4" max="4" width="10.83203125" customWidth="1"/>
    <col min="5" max="5" width="14.6640625" customWidth="1"/>
    <col min="6" max="7" width="16.6640625" customWidth="1"/>
    <col min="12" max="12" width="19" customWidth="1"/>
    <col min="13" max="13" width="20" customWidth="1"/>
    <col min="14" max="14" width="19" customWidth="1"/>
  </cols>
  <sheetData>
    <row r="1" spans="1:16">
      <c r="B1" s="31" t="s">
        <v>36</v>
      </c>
      <c r="C1" s="31"/>
    </row>
    <row r="2" spans="1:16" s="32" customFormat="1"/>
    <row r="3" spans="1:16" s="24" customFormat="1">
      <c r="A3" s="25"/>
      <c r="B3" s="33" t="s">
        <v>19</v>
      </c>
      <c r="C3" s="34"/>
      <c r="D3" s="34"/>
      <c r="E3" s="34"/>
      <c r="F3" s="34"/>
      <c r="G3" s="34" t="s">
        <v>3</v>
      </c>
      <c r="H3" s="35"/>
      <c r="I3" s="33" t="s">
        <v>18</v>
      </c>
      <c r="J3" s="34"/>
      <c r="K3" s="34"/>
      <c r="L3" s="34"/>
      <c r="M3" s="34"/>
      <c r="N3" s="35"/>
    </row>
    <row r="4" spans="1:16" s="1" customFormat="1" ht="90">
      <c r="A4" s="19" t="s">
        <v>17</v>
      </c>
      <c r="B4" s="19" t="s">
        <v>16</v>
      </c>
      <c r="C4" s="23" t="s">
        <v>11</v>
      </c>
      <c r="D4" s="22" t="s">
        <v>25</v>
      </c>
      <c r="E4" s="23" t="s">
        <v>11</v>
      </c>
      <c r="F4" s="19" t="s">
        <v>15</v>
      </c>
      <c r="G4" s="21" t="s">
        <v>14</v>
      </c>
      <c r="H4" s="20" t="s">
        <v>13</v>
      </c>
      <c r="I4" s="19" t="s">
        <v>12</v>
      </c>
      <c r="J4" s="19" t="s">
        <v>11</v>
      </c>
      <c r="K4" s="20" t="s">
        <v>10</v>
      </c>
      <c r="L4" s="19" t="s">
        <v>9</v>
      </c>
      <c r="M4" s="19" t="s">
        <v>11</v>
      </c>
      <c r="N4" s="18" t="s">
        <v>8</v>
      </c>
    </row>
    <row r="5" spans="1:16" s="1" customFormat="1" ht="45">
      <c r="A5" s="9" t="s">
        <v>7</v>
      </c>
      <c r="B5" s="8">
        <v>550</v>
      </c>
      <c r="C5" s="8" t="s">
        <v>38</v>
      </c>
      <c r="D5" s="8">
        <v>1</v>
      </c>
      <c r="E5" s="8" t="s">
        <v>24</v>
      </c>
      <c r="F5" s="8">
        <v>0.15</v>
      </c>
      <c r="G5" s="6">
        <f>+B5*D5</f>
        <v>550</v>
      </c>
      <c r="H5" s="5">
        <f>+F5*G5</f>
        <v>82.5</v>
      </c>
      <c r="I5" s="17">
        <v>45</v>
      </c>
      <c r="J5" s="4" t="s">
        <v>6</v>
      </c>
      <c r="K5" s="16">
        <f>+H5-I5</f>
        <v>37.5</v>
      </c>
      <c r="L5" s="15">
        <v>0.1</v>
      </c>
      <c r="M5" s="15"/>
      <c r="N5" s="14">
        <f>+H5*L5+H5</f>
        <v>90.75</v>
      </c>
    </row>
    <row r="6" spans="1:16" s="10" customFormat="1" ht="75">
      <c r="A6" s="11" t="s">
        <v>5</v>
      </c>
      <c r="B6" s="13">
        <f>2500*25%</f>
        <v>625</v>
      </c>
      <c r="C6" s="13" t="s">
        <v>4</v>
      </c>
      <c r="D6" s="11">
        <v>1.25</v>
      </c>
      <c r="E6" s="11" t="s">
        <v>27</v>
      </c>
      <c r="F6" s="12">
        <v>0.25</v>
      </c>
      <c r="G6" s="6">
        <f t="shared" ref="G6:G9" si="0">+B6*D6</f>
        <v>781.25</v>
      </c>
      <c r="H6" s="5">
        <f t="shared" ref="H6:H9" si="1">+F6*G6</f>
        <v>195.3125</v>
      </c>
      <c r="I6" s="17">
        <v>45</v>
      </c>
      <c r="J6" s="4" t="s">
        <v>26</v>
      </c>
      <c r="K6" s="16">
        <f t="shared" ref="K6:K9" si="2">+H6-I6</f>
        <v>150.3125</v>
      </c>
      <c r="L6" s="15"/>
      <c r="M6" s="15"/>
      <c r="N6" s="14">
        <f t="shared" ref="N6:N9" si="3">+H6*L6+H6</f>
        <v>195.3125</v>
      </c>
      <c r="P6" s="10" t="s">
        <v>3</v>
      </c>
    </row>
    <row r="7" spans="1:16" s="1" customFormat="1" ht="90">
      <c r="A7" s="9" t="s">
        <v>2</v>
      </c>
      <c r="B7" s="8">
        <f>(250*1.15)+250</f>
        <v>537.5</v>
      </c>
      <c r="C7" s="8" t="s">
        <v>29</v>
      </c>
      <c r="D7" s="8">
        <v>1</v>
      </c>
      <c r="E7" s="8" t="s">
        <v>28</v>
      </c>
      <c r="F7" s="8">
        <v>0.25</v>
      </c>
      <c r="G7" s="6">
        <f t="shared" si="0"/>
        <v>537.5</v>
      </c>
      <c r="H7" s="5">
        <f t="shared" si="1"/>
        <v>134.375</v>
      </c>
      <c r="I7" s="17">
        <f>45*2</f>
        <v>90</v>
      </c>
      <c r="J7" s="4" t="s">
        <v>30</v>
      </c>
      <c r="K7" s="16">
        <f t="shared" si="2"/>
        <v>44.375</v>
      </c>
      <c r="L7" s="15">
        <v>0.15</v>
      </c>
      <c r="M7" s="15" t="s">
        <v>31</v>
      </c>
      <c r="N7" s="14">
        <f t="shared" si="3"/>
        <v>154.53125</v>
      </c>
    </row>
    <row r="8" spans="1:16" s="1" customFormat="1" ht="75">
      <c r="A8" s="8" t="s">
        <v>1</v>
      </c>
      <c r="B8" s="8">
        <f>650*12%</f>
        <v>78</v>
      </c>
      <c r="C8" s="8" t="s">
        <v>32</v>
      </c>
      <c r="D8" s="8">
        <v>2</v>
      </c>
      <c r="E8" s="8"/>
      <c r="F8" s="8">
        <v>0.15</v>
      </c>
      <c r="G8" s="6">
        <f t="shared" si="0"/>
        <v>156</v>
      </c>
      <c r="H8" s="5">
        <f t="shared" si="1"/>
        <v>23.4</v>
      </c>
      <c r="I8" s="17"/>
      <c r="J8" s="4"/>
      <c r="K8" s="16">
        <f t="shared" si="2"/>
        <v>23.4</v>
      </c>
      <c r="L8" s="15">
        <v>0.15</v>
      </c>
      <c r="M8" s="15" t="s">
        <v>33</v>
      </c>
      <c r="N8" s="14">
        <f t="shared" si="3"/>
        <v>26.909999999999997</v>
      </c>
    </row>
    <row r="9" spans="1:16" s="1" customFormat="1" ht="75">
      <c r="A9" s="8" t="s">
        <v>0</v>
      </c>
      <c r="B9" s="8">
        <v>250</v>
      </c>
      <c r="C9" s="8"/>
      <c r="D9" s="8">
        <v>10</v>
      </c>
      <c r="E9" s="8" t="s">
        <v>34</v>
      </c>
      <c r="F9" s="8">
        <v>0.25</v>
      </c>
      <c r="G9" s="6">
        <f t="shared" si="0"/>
        <v>2500</v>
      </c>
      <c r="H9" s="5">
        <f t="shared" si="1"/>
        <v>625</v>
      </c>
      <c r="I9" s="17">
        <v>49</v>
      </c>
      <c r="J9" s="4" t="s">
        <v>35</v>
      </c>
      <c r="K9" s="16">
        <f t="shared" si="2"/>
        <v>576</v>
      </c>
      <c r="L9" s="15"/>
      <c r="M9" s="15"/>
      <c r="N9" s="14">
        <f t="shared" si="3"/>
        <v>625</v>
      </c>
    </row>
    <row r="10" spans="1:16" s="1" customFormat="1">
      <c r="A10" s="8"/>
      <c r="B10" s="8"/>
      <c r="C10" s="8"/>
      <c r="D10" s="8"/>
      <c r="E10" s="8"/>
      <c r="F10" s="8"/>
      <c r="G10" s="6">
        <f>+D10+B10*D10</f>
        <v>0</v>
      </c>
      <c r="H10" s="5">
        <f>+B10*F10</f>
        <v>0</v>
      </c>
      <c r="I10" s="4"/>
      <c r="J10" s="4"/>
      <c r="K10" s="3"/>
      <c r="L10" s="8"/>
      <c r="M10" s="8"/>
      <c r="N10" s="2"/>
    </row>
    <row r="11" spans="1:16" s="1" customFormat="1">
      <c r="D11" s="8"/>
      <c r="E11" s="7"/>
      <c r="G11" s="6">
        <f>SUM(G5:G10)</f>
        <v>4524.75</v>
      </c>
      <c r="H11" s="5">
        <f>SUM(H5:H10)</f>
        <v>1060.5875000000001</v>
      </c>
      <c r="I11" s="4"/>
      <c r="J11" s="4"/>
      <c r="K11" s="30">
        <f>SUM(K5:K10)</f>
        <v>831.58749999999998</v>
      </c>
      <c r="N11" s="29">
        <f>SUM(N5:N10)</f>
        <v>1092.5037499999999</v>
      </c>
    </row>
    <row r="13" spans="1:16" s="26" customFormat="1">
      <c r="A13" s="27" t="s">
        <v>23</v>
      </c>
      <c r="B13" s="27"/>
      <c r="C13" s="27"/>
      <c r="D13" s="27"/>
    </row>
    <row r="14" spans="1:16" s="26" customFormat="1">
      <c r="A14" s="27" t="s">
        <v>22</v>
      </c>
      <c r="B14" s="27"/>
      <c r="C14" s="27"/>
      <c r="D14" s="27"/>
    </row>
    <row r="15" spans="1:16" s="26" customFormat="1">
      <c r="A15" s="27"/>
      <c r="B15" s="27"/>
      <c r="C15" s="27"/>
      <c r="D15" s="27"/>
    </row>
    <row r="16" spans="1:16" s="26" customFormat="1">
      <c r="A16" s="27" t="s">
        <v>21</v>
      </c>
      <c r="B16" s="27"/>
      <c r="C16" s="27"/>
      <c r="D16" s="27"/>
    </row>
    <row r="17" spans="1:4" s="26" customFormat="1">
      <c r="A17" s="36" t="s">
        <v>20</v>
      </c>
      <c r="B17" s="36"/>
      <c r="C17" s="36"/>
      <c r="D17" s="36"/>
    </row>
    <row r="18" spans="1:4" s="26" customFormat="1">
      <c r="A18" s="28" t="s">
        <v>37</v>
      </c>
      <c r="B18" s="27"/>
      <c r="C18" s="27"/>
      <c r="D18" s="27"/>
    </row>
  </sheetData>
  <mergeCells count="3">
    <mergeCell ref="B3:F3"/>
    <mergeCell ref="G3:H3"/>
    <mergeCell ref="I3:N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iClick2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 Bramble</dc:creator>
  <cp:lastModifiedBy>Natalie  Bramble</cp:lastModifiedBy>
  <dcterms:created xsi:type="dcterms:W3CDTF">2015-08-30T07:15:08Z</dcterms:created>
  <dcterms:modified xsi:type="dcterms:W3CDTF">2015-08-30T08:12:43Z</dcterms:modified>
</cp:coreProperties>
</file>